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'Hoja1'!$A$1:$O$39</definedName>
    <definedName name="_xlnm.Print_Area" localSheetId="1">'Hoja2'!$A$1:$O$41</definedName>
    <definedName name="_xlnm.Print_Area" localSheetId="2">'Hoja3'!$A$1:$M$38</definedName>
  </definedNames>
  <calcPr fullCalcOnLoad="1"/>
</workbook>
</file>

<file path=xl/sharedStrings.xml><?xml version="1.0" encoding="utf-8"?>
<sst xmlns="http://schemas.openxmlformats.org/spreadsheetml/2006/main" count="151" uniqueCount="57">
  <si>
    <t>PRESUPUESTO INSTITUCIONAL - EJERCICIO FISCAL 2008</t>
  </si>
  <si>
    <t>(En Nuevos Soles)</t>
  </si>
  <si>
    <t>PLIEGO: 518 UNIVERSIDAD NACIONAL AGRARIA LA MOLINA</t>
  </si>
  <si>
    <t>PRESUPUESTO DE APERTURA</t>
  </si>
  <si>
    <t>PRESUPUESTO MODIFICADO</t>
  </si>
  <si>
    <t>EJECUCION DEL INGRESO</t>
  </si>
  <si>
    <t>Tipo de Ingreso</t>
  </si>
  <si>
    <t>Rec. Direc.</t>
  </si>
  <si>
    <t>Donaciones y</t>
  </si>
  <si>
    <t xml:space="preserve">Canon y </t>
  </si>
  <si>
    <t>Total</t>
  </si>
  <si>
    <t>Rec. Oper.</t>
  </si>
  <si>
    <t>Canon y</t>
  </si>
  <si>
    <t>(Genérica del Gasto)</t>
  </si>
  <si>
    <t>Recaudados</t>
  </si>
  <si>
    <t>Transferencias</t>
  </si>
  <si>
    <t>sobre canon</t>
  </si>
  <si>
    <t>Toda Fuente</t>
  </si>
  <si>
    <t>Ofic. Créd. Ext.</t>
  </si>
  <si>
    <t>Sobre Canon</t>
  </si>
  <si>
    <t>1.0.0 INGRESOS CORRIENTES</t>
  </si>
  <si>
    <t>1.2  Drechos y Tasas Administrativo</t>
  </si>
  <si>
    <t>1.4. Ventas de Bienes</t>
  </si>
  <si>
    <t>1.5 Venta de Servicios</t>
  </si>
  <si>
    <t>1.6 Rentas de la propiedad</t>
  </si>
  <si>
    <t>1.8 Ingresos Diversos</t>
  </si>
  <si>
    <t>1.9.1 Saldos de Balance</t>
  </si>
  <si>
    <t>2.0.0 INGRESO DE CAPITAL</t>
  </si>
  <si>
    <t>2.1.0 Venta de Activos</t>
  </si>
  <si>
    <t>3.0.0 TRANSFERENCIAS</t>
  </si>
  <si>
    <t>3.1.0 Transferencias</t>
  </si>
  <si>
    <t>4.0.0 FINANCIAMIENTO</t>
  </si>
  <si>
    <t>4.1.0 Operac. Ofic. de Cred.Exter.</t>
  </si>
  <si>
    <t>4.2.0 Saldo de Balance</t>
  </si>
  <si>
    <t>TOTAL INGRESOS</t>
  </si>
  <si>
    <t xml:space="preserve">Fuente: Oficina Adm. de Planificación - Dpto. de Presupuesto </t>
  </si>
  <si>
    <t>PRESUPUESTO INSTITUCIONAL - EJERCICIO FISCAL 2009</t>
  </si>
  <si>
    <t>Recursos</t>
  </si>
  <si>
    <t xml:space="preserve">Recursos </t>
  </si>
  <si>
    <t>Determinados</t>
  </si>
  <si>
    <t>1  INGRESOS CORRIENTES</t>
  </si>
  <si>
    <t>1.3.1 Ventas de Bienes</t>
  </si>
  <si>
    <t>1.3.2  Drechos y Tasas Administrativo</t>
  </si>
  <si>
    <t>1.3.3 Venta de Servicios</t>
  </si>
  <si>
    <t>1.4 DONACIONES Y TRANSFER.</t>
  </si>
  <si>
    <t>1.4.1 Donaciones Corrientes</t>
  </si>
  <si>
    <t>1.4.2 Donaciones de Capital</t>
  </si>
  <si>
    <t>1.5 OTROS INGRESOS</t>
  </si>
  <si>
    <t>1.5.1 Rentas de la propiedad</t>
  </si>
  <si>
    <t>1.5.2 Multas y Sanciones no Tributar.</t>
  </si>
  <si>
    <t>1.5.5 Ingresos diversos</t>
  </si>
  <si>
    <t>1.9.1 Saldo de Balance</t>
  </si>
  <si>
    <t>PRESUPUESTO INSTITUCIONAL - EJERCICIO FISCAL 2010</t>
  </si>
  <si>
    <t>Determiandos</t>
  </si>
  <si>
    <t>1.6 VENTA ACTIVOS NO FINANC</t>
  </si>
  <si>
    <t>1.6.2 Venta Vehiculos, Maquin. y otros</t>
  </si>
  <si>
    <t>1.6.5 Venta Activos no Producidos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</si>
</sst>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22" fillId="0" borderId="2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4" fontId="23" fillId="0" borderId="23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/>
    </xf>
    <xf numFmtId="4" fontId="22" fillId="0" borderId="27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4" fontId="22" fillId="0" borderId="28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4" fontId="22" fillId="0" borderId="23" xfId="0" applyNumberFormat="1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vertical="center"/>
    </xf>
    <xf numFmtId="4" fontId="22" fillId="0" borderId="17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2" fillId="0" borderId="24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24" xfId="0" applyNumberFormat="1" applyFont="1" applyFill="1" applyBorder="1" applyAlignment="1">
      <alignment vertical="center"/>
    </xf>
    <xf numFmtId="4" fontId="23" fillId="0" borderId="25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vertical="center"/>
    </xf>
    <xf numFmtId="4" fontId="22" fillId="0" borderId="30" xfId="0" applyNumberFormat="1" applyFont="1" applyFill="1" applyBorder="1" applyAlignment="1">
      <alignment vertical="center"/>
    </xf>
    <xf numFmtId="4" fontId="22" fillId="0" borderId="27" xfId="0" applyNumberFormat="1" applyFont="1" applyFill="1" applyBorder="1" applyAlignment="1">
      <alignment vertical="center"/>
    </xf>
    <xf numFmtId="4" fontId="22" fillId="0" borderId="26" xfId="0" applyNumberFormat="1" applyFont="1" applyFill="1" applyBorder="1" applyAlignment="1">
      <alignment vertical="center"/>
    </xf>
    <xf numFmtId="4" fontId="22" fillId="0" borderId="28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4" fontId="22" fillId="0" borderId="18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3" fillId="0" borderId="24" xfId="0" applyNumberFormat="1" applyFont="1" applyFill="1" applyBorder="1" applyAlignment="1">
      <alignment/>
    </xf>
    <xf numFmtId="2" fontId="23" fillId="0" borderId="25" xfId="0" applyNumberFormat="1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4" fontId="22" fillId="0" borderId="33" xfId="0" applyNumberFormat="1" applyFont="1" applyFill="1" applyBorder="1" applyAlignment="1">
      <alignment/>
    </xf>
    <xf numFmtId="2" fontId="22" fillId="0" borderId="28" xfId="0" applyNumberFormat="1" applyFont="1" applyFill="1" applyBorder="1" applyAlignment="1">
      <alignment/>
    </xf>
    <xf numFmtId="2" fontId="22" fillId="0" borderId="34" xfId="0" applyNumberFormat="1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37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25.57421875" style="0" customWidth="1"/>
    <col min="3" max="3" width="12.140625" style="0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.75" customHeight="1" thickBot="1">
      <c r="A5" s="40"/>
      <c r="B5" s="41" t="s">
        <v>3</v>
      </c>
      <c r="C5" s="42"/>
      <c r="D5" s="42"/>
      <c r="E5" s="43"/>
      <c r="F5" s="41" t="s">
        <v>4</v>
      </c>
      <c r="G5" s="42"/>
      <c r="H5" s="42"/>
      <c r="I5" s="42"/>
      <c r="J5" s="42"/>
      <c r="K5" s="41" t="s">
        <v>5</v>
      </c>
      <c r="L5" s="42"/>
      <c r="M5" s="42"/>
      <c r="N5" s="42"/>
      <c r="O5" s="43"/>
    </row>
    <row r="6" spans="1:15" ht="21.75" customHeight="1">
      <c r="A6" s="44" t="s">
        <v>6</v>
      </c>
      <c r="B6" s="45" t="s">
        <v>7</v>
      </c>
      <c r="C6" s="45" t="s">
        <v>8</v>
      </c>
      <c r="D6" s="46" t="s">
        <v>9</v>
      </c>
      <c r="E6" s="44" t="s">
        <v>10</v>
      </c>
      <c r="F6" s="45" t="s">
        <v>7</v>
      </c>
      <c r="G6" s="45" t="s">
        <v>11</v>
      </c>
      <c r="H6" s="45" t="s">
        <v>12</v>
      </c>
      <c r="I6" s="47" t="s">
        <v>8</v>
      </c>
      <c r="J6" s="48" t="s">
        <v>10</v>
      </c>
      <c r="K6" s="48" t="s">
        <v>12</v>
      </c>
      <c r="L6" s="49" t="s">
        <v>7</v>
      </c>
      <c r="M6" s="45" t="s">
        <v>11</v>
      </c>
      <c r="N6" s="47" t="s">
        <v>8</v>
      </c>
      <c r="O6" s="44" t="s">
        <v>10</v>
      </c>
    </row>
    <row r="7" spans="1:15" ht="21.75" customHeight="1" thickBot="1">
      <c r="A7" s="50" t="s">
        <v>13</v>
      </c>
      <c r="B7" s="51" t="s">
        <v>14</v>
      </c>
      <c r="C7" s="51" t="s">
        <v>15</v>
      </c>
      <c r="D7" s="52" t="s">
        <v>16</v>
      </c>
      <c r="E7" s="50" t="s">
        <v>17</v>
      </c>
      <c r="F7" s="51" t="s">
        <v>14</v>
      </c>
      <c r="G7" s="51" t="s">
        <v>18</v>
      </c>
      <c r="H7" s="51" t="s">
        <v>16</v>
      </c>
      <c r="I7" s="51" t="s">
        <v>15</v>
      </c>
      <c r="J7" s="53" t="s">
        <v>17</v>
      </c>
      <c r="K7" s="53" t="s">
        <v>19</v>
      </c>
      <c r="L7" s="54" t="s">
        <v>14</v>
      </c>
      <c r="M7" s="51" t="s">
        <v>18</v>
      </c>
      <c r="N7" s="51" t="s">
        <v>15</v>
      </c>
      <c r="O7" s="50" t="s">
        <v>17</v>
      </c>
    </row>
    <row r="8" spans="1:15" ht="21.75" customHeight="1">
      <c r="A8" s="55" t="s">
        <v>20</v>
      </c>
      <c r="B8" s="56">
        <f>SUM(B9:B14)</f>
        <v>12039943</v>
      </c>
      <c r="C8" s="57">
        <f>C9+C10+C11+C12+C13</f>
        <v>0</v>
      </c>
      <c r="D8" s="58">
        <f>D10+D9+D11+D13+D12+D14</f>
        <v>6547</v>
      </c>
      <c r="E8" s="59">
        <f aca="true" t="shared" si="0" ref="E8:E14">B8+C8+D8</f>
        <v>12046490</v>
      </c>
      <c r="F8" s="60">
        <f>SUM(F9:F14)</f>
        <v>15067187</v>
      </c>
      <c r="G8" s="61">
        <f>G9+G10+G11+G12+G13+G14</f>
        <v>0</v>
      </c>
      <c r="H8" s="57">
        <f>H10+H9+H11+H13+H12+H14</f>
        <v>6547</v>
      </c>
      <c r="I8" s="58">
        <f>+I14</f>
        <v>0</v>
      </c>
      <c r="J8" s="62">
        <f>F8+G8+H8+I8</f>
        <v>15073734</v>
      </c>
      <c r="K8" s="56">
        <f>SUM(K9:K14)</f>
        <v>11315.68</v>
      </c>
      <c r="L8" s="61">
        <f>SUM(L9:L14)</f>
        <v>14988605.7</v>
      </c>
      <c r="M8" s="61">
        <f>M9</f>
        <v>0</v>
      </c>
      <c r="N8" s="58">
        <f>SUM(N9:N14)</f>
        <v>-8.33</v>
      </c>
      <c r="O8" s="59">
        <f>K8+L8+M8+N8</f>
        <v>14999913.049999999</v>
      </c>
    </row>
    <row r="9" spans="1:15" ht="21.75" customHeight="1">
      <c r="A9" s="63" t="s">
        <v>21</v>
      </c>
      <c r="B9" s="64">
        <v>6907083</v>
      </c>
      <c r="C9" s="65"/>
      <c r="D9" s="66"/>
      <c r="E9" s="67">
        <f t="shared" si="0"/>
        <v>6907083</v>
      </c>
      <c r="F9" s="68">
        <v>7853211</v>
      </c>
      <c r="G9" s="69"/>
      <c r="H9" s="65"/>
      <c r="I9" s="66"/>
      <c r="J9" s="62">
        <f>F9+G9+H9+I9</f>
        <v>7853211</v>
      </c>
      <c r="K9" s="64"/>
      <c r="L9" s="69">
        <v>7879167.96</v>
      </c>
      <c r="M9" s="69"/>
      <c r="N9" s="66"/>
      <c r="O9" s="59">
        <f aca="true" t="shared" si="1" ref="O9:O22">K9+L9+M9+N9</f>
        <v>7879167.96</v>
      </c>
    </row>
    <row r="10" spans="1:15" ht="21.75" customHeight="1">
      <c r="A10" s="63" t="s">
        <v>22</v>
      </c>
      <c r="B10" s="64">
        <v>2969214</v>
      </c>
      <c r="C10" s="65"/>
      <c r="D10" s="66"/>
      <c r="E10" s="67">
        <f>B10+C10+D10</f>
        <v>2969214</v>
      </c>
      <c r="F10" s="68">
        <v>3290371</v>
      </c>
      <c r="G10" s="69"/>
      <c r="H10" s="65"/>
      <c r="I10" s="66"/>
      <c r="J10" s="62">
        <f>F10+G10+H10+I10</f>
        <v>3290371</v>
      </c>
      <c r="K10" s="64"/>
      <c r="L10" s="69">
        <v>3242764.1</v>
      </c>
      <c r="M10" s="69"/>
      <c r="N10" s="66"/>
      <c r="O10" s="59">
        <f t="shared" si="1"/>
        <v>3242764.1</v>
      </c>
    </row>
    <row r="11" spans="1:15" ht="21.75" customHeight="1">
      <c r="A11" s="63" t="s">
        <v>23</v>
      </c>
      <c r="B11" s="64">
        <v>1553892</v>
      </c>
      <c r="C11" s="65"/>
      <c r="D11" s="66"/>
      <c r="E11" s="67">
        <f t="shared" si="0"/>
        <v>1553892</v>
      </c>
      <c r="F11" s="68">
        <v>3313851</v>
      </c>
      <c r="G11" s="69"/>
      <c r="H11" s="69"/>
      <c r="I11" s="66"/>
      <c r="J11" s="62">
        <f>F11+G11+H11+I11</f>
        <v>3313851</v>
      </c>
      <c r="K11" s="64"/>
      <c r="L11" s="69">
        <v>2839429.02</v>
      </c>
      <c r="M11" s="69"/>
      <c r="N11" s="66"/>
      <c r="O11" s="59">
        <f t="shared" si="1"/>
        <v>2839429.02</v>
      </c>
    </row>
    <row r="12" spans="1:15" ht="21.75" customHeight="1">
      <c r="A12" s="63" t="s">
        <v>24</v>
      </c>
      <c r="B12" s="64">
        <v>525989</v>
      </c>
      <c r="C12" s="65"/>
      <c r="D12" s="66">
        <v>6547</v>
      </c>
      <c r="E12" s="67">
        <f>B12+C12+D12</f>
        <v>532536</v>
      </c>
      <c r="F12" s="68">
        <v>525989</v>
      </c>
      <c r="G12" s="69"/>
      <c r="H12" s="65">
        <v>6547</v>
      </c>
      <c r="I12" s="66"/>
      <c r="J12" s="68"/>
      <c r="K12" s="64">
        <v>11315.68</v>
      </c>
      <c r="L12" s="69">
        <v>759891.18</v>
      </c>
      <c r="M12" s="69"/>
      <c r="N12" s="66">
        <v>-8.33</v>
      </c>
      <c r="O12" s="59">
        <f t="shared" si="1"/>
        <v>771198.5300000001</v>
      </c>
    </row>
    <row r="13" spans="1:15" ht="21.75" customHeight="1">
      <c r="A13" s="63" t="s">
        <v>25</v>
      </c>
      <c r="B13" s="64">
        <v>83765</v>
      </c>
      <c r="C13" s="65"/>
      <c r="D13" s="66"/>
      <c r="E13" s="67">
        <f t="shared" si="0"/>
        <v>83765</v>
      </c>
      <c r="F13" s="68">
        <v>83765</v>
      </c>
      <c r="G13" s="69"/>
      <c r="H13" s="65"/>
      <c r="I13" s="66"/>
      <c r="J13" s="62">
        <f>F13+G13+H13+I13</f>
        <v>83765</v>
      </c>
      <c r="K13" s="64"/>
      <c r="L13" s="69">
        <v>267353.44</v>
      </c>
      <c r="M13" s="69"/>
      <c r="N13" s="66"/>
      <c r="O13" s="59">
        <f t="shared" si="1"/>
        <v>267353.44</v>
      </c>
    </row>
    <row r="14" spans="1:15" ht="21.75" customHeight="1">
      <c r="A14" s="63" t="s">
        <v>26</v>
      </c>
      <c r="B14" s="64">
        <v>0</v>
      </c>
      <c r="C14" s="65"/>
      <c r="D14" s="66"/>
      <c r="E14" s="67">
        <f t="shared" si="0"/>
        <v>0</v>
      </c>
      <c r="F14" s="68"/>
      <c r="G14" s="69"/>
      <c r="H14" s="65"/>
      <c r="I14" s="66"/>
      <c r="J14" s="68">
        <f>SUM(F14:I14)</f>
        <v>0</v>
      </c>
      <c r="K14" s="64"/>
      <c r="L14" s="69"/>
      <c r="M14" s="69"/>
      <c r="N14" s="66"/>
      <c r="O14" s="59">
        <f t="shared" si="1"/>
        <v>0</v>
      </c>
    </row>
    <row r="15" spans="1:15" ht="21.75" customHeight="1">
      <c r="A15" s="55" t="s">
        <v>27</v>
      </c>
      <c r="B15" s="56">
        <f>B16</f>
        <v>0</v>
      </c>
      <c r="C15" s="61">
        <f>C16</f>
        <v>0</v>
      </c>
      <c r="D15" s="62">
        <f>D16</f>
        <v>0</v>
      </c>
      <c r="E15" s="59">
        <f>B15+C15+D15</f>
        <v>0</v>
      </c>
      <c r="F15" s="62">
        <f>F16</f>
        <v>0</v>
      </c>
      <c r="G15" s="61">
        <f>G16</f>
        <v>0</v>
      </c>
      <c r="H15" s="61">
        <f>H16</f>
        <v>0</v>
      </c>
      <c r="I15" s="58">
        <f>I16</f>
        <v>0</v>
      </c>
      <c r="J15" s="62"/>
      <c r="K15" s="56">
        <f>K16</f>
        <v>0</v>
      </c>
      <c r="L15" s="61">
        <f>+L16</f>
        <v>16796</v>
      </c>
      <c r="M15" s="61">
        <f>M16</f>
        <v>0</v>
      </c>
      <c r="N15" s="58">
        <f>N16</f>
        <v>0</v>
      </c>
      <c r="O15" s="59">
        <f t="shared" si="1"/>
        <v>16796</v>
      </c>
    </row>
    <row r="16" spans="1:15" ht="21.75" customHeight="1">
      <c r="A16" s="63" t="s">
        <v>28</v>
      </c>
      <c r="B16" s="64"/>
      <c r="C16" s="69"/>
      <c r="D16" s="70"/>
      <c r="E16" s="67"/>
      <c r="F16" s="68"/>
      <c r="G16" s="69"/>
      <c r="H16" s="69"/>
      <c r="I16" s="66"/>
      <c r="J16" s="68"/>
      <c r="K16" s="64"/>
      <c r="L16" s="69">
        <v>16796</v>
      </c>
      <c r="M16" s="69"/>
      <c r="N16" s="66"/>
      <c r="O16" s="59">
        <f t="shared" si="1"/>
        <v>16796</v>
      </c>
    </row>
    <row r="17" spans="1:15" ht="21.75" customHeight="1">
      <c r="A17" s="55" t="s">
        <v>29</v>
      </c>
      <c r="B17" s="56">
        <f>B18</f>
        <v>0</v>
      </c>
      <c r="C17" s="61">
        <f>C18</f>
        <v>0</v>
      </c>
      <c r="D17" s="62">
        <f>D18</f>
        <v>0</v>
      </c>
      <c r="E17" s="59">
        <f>B17+C17+D17</f>
        <v>0</v>
      </c>
      <c r="F17" s="60">
        <f>F18</f>
        <v>0</v>
      </c>
      <c r="G17" s="61">
        <f>G18</f>
        <v>0</v>
      </c>
      <c r="H17" s="61">
        <f>H18</f>
        <v>0</v>
      </c>
      <c r="I17" s="58">
        <f>I18</f>
        <v>73191</v>
      </c>
      <c r="J17" s="62">
        <f>I17</f>
        <v>73191</v>
      </c>
      <c r="K17" s="56">
        <f>K18</f>
        <v>0</v>
      </c>
      <c r="L17" s="61">
        <f>L18</f>
        <v>0</v>
      </c>
      <c r="M17" s="62">
        <f>M18</f>
        <v>0</v>
      </c>
      <c r="N17" s="58">
        <f>N18</f>
        <v>172988.31</v>
      </c>
      <c r="O17" s="59">
        <f t="shared" si="1"/>
        <v>172988.31</v>
      </c>
    </row>
    <row r="18" spans="1:15" ht="21.75" customHeight="1">
      <c r="A18" s="63" t="s">
        <v>30</v>
      </c>
      <c r="B18" s="64"/>
      <c r="C18" s="69"/>
      <c r="D18" s="70"/>
      <c r="E18" s="67"/>
      <c r="F18" s="68"/>
      <c r="G18" s="69"/>
      <c r="H18" s="65"/>
      <c r="I18" s="66">
        <v>73191</v>
      </c>
      <c r="J18" s="68">
        <f>I18</f>
        <v>73191</v>
      </c>
      <c r="K18" s="64"/>
      <c r="L18" s="69"/>
      <c r="M18" s="69"/>
      <c r="N18" s="66">
        <v>172988.31</v>
      </c>
      <c r="O18" s="59">
        <f t="shared" si="1"/>
        <v>172988.31</v>
      </c>
    </row>
    <row r="19" spans="1:15" ht="21.75" customHeight="1">
      <c r="A19" s="55" t="s">
        <v>31</v>
      </c>
      <c r="B19" s="56">
        <f>B20+B21</f>
        <v>0</v>
      </c>
      <c r="C19" s="61">
        <f>C20+C21</f>
        <v>0</v>
      </c>
      <c r="D19" s="62">
        <f>D20+D21</f>
        <v>0</v>
      </c>
      <c r="E19" s="59">
        <f>B19+C19+D19</f>
        <v>0</v>
      </c>
      <c r="F19" s="56">
        <f>F21</f>
        <v>682740</v>
      </c>
      <c r="G19" s="61">
        <f>+G20</f>
        <v>0</v>
      </c>
      <c r="H19" s="57"/>
      <c r="I19" s="58">
        <f>I21</f>
        <v>214364</v>
      </c>
      <c r="J19" s="62">
        <f>SUM(F19:I19)</f>
        <v>897104</v>
      </c>
      <c r="K19" s="56">
        <f>K21</f>
        <v>0</v>
      </c>
      <c r="L19" s="61">
        <f>L20+L21</f>
        <v>-254</v>
      </c>
      <c r="M19" s="61">
        <f>+M20</f>
        <v>0</v>
      </c>
      <c r="N19" s="58">
        <f>N21</f>
        <v>0</v>
      </c>
      <c r="O19" s="59">
        <f t="shared" si="1"/>
        <v>-254</v>
      </c>
    </row>
    <row r="20" spans="1:15" ht="21.75" customHeight="1">
      <c r="A20" s="63" t="s">
        <v>32</v>
      </c>
      <c r="B20" s="64"/>
      <c r="C20" s="65"/>
      <c r="D20" s="66"/>
      <c r="E20" s="67"/>
      <c r="F20" s="64"/>
      <c r="G20" s="69"/>
      <c r="H20" s="65"/>
      <c r="I20" s="66"/>
      <c r="J20" s="68">
        <f>SUM(F20:I20)</f>
        <v>0</v>
      </c>
      <c r="K20" s="64"/>
      <c r="L20" s="69"/>
      <c r="M20" s="69"/>
      <c r="N20" s="66"/>
      <c r="O20" s="59">
        <f t="shared" si="1"/>
        <v>0</v>
      </c>
    </row>
    <row r="21" spans="1:15" ht="21.75" customHeight="1" thickBot="1">
      <c r="A21" s="63" t="s">
        <v>33</v>
      </c>
      <c r="B21" s="64"/>
      <c r="C21" s="65"/>
      <c r="D21" s="66"/>
      <c r="E21" s="67"/>
      <c r="F21" s="64">
        <v>682740</v>
      </c>
      <c r="G21" s="69"/>
      <c r="H21" s="65"/>
      <c r="I21" s="66">
        <v>214364</v>
      </c>
      <c r="J21" s="68">
        <f>SUM(F21:I21)</f>
        <v>897104</v>
      </c>
      <c r="K21" s="64"/>
      <c r="L21" s="69">
        <v>-254</v>
      </c>
      <c r="M21" s="69"/>
      <c r="N21" s="66"/>
      <c r="O21" s="59">
        <f t="shared" si="1"/>
        <v>-254</v>
      </c>
    </row>
    <row r="22" spans="1:15" ht="21.75" customHeight="1" thickBot="1">
      <c r="A22" s="71" t="s">
        <v>34</v>
      </c>
      <c r="B22" s="72">
        <f>B8</f>
        <v>12039943</v>
      </c>
      <c r="C22" s="73"/>
      <c r="D22" s="74"/>
      <c r="E22" s="75">
        <f>+E8+E17+E19</f>
        <v>12046490</v>
      </c>
      <c r="F22" s="72">
        <f>+F8+F17+F19</f>
        <v>15749927</v>
      </c>
      <c r="G22" s="76">
        <f>+G8+G17+G19</f>
        <v>0</v>
      </c>
      <c r="H22" s="73">
        <f>H19+H17+H15+H8</f>
        <v>6547</v>
      </c>
      <c r="I22" s="74">
        <f>+I8+I17+I19</f>
        <v>287555</v>
      </c>
      <c r="J22" s="77">
        <f>+J8+J17+J19</f>
        <v>16044029</v>
      </c>
      <c r="K22" s="72">
        <f>K8+K15+K19+K17</f>
        <v>11315.68</v>
      </c>
      <c r="L22" s="76">
        <f>+L8+L15+L19</f>
        <v>15005147.7</v>
      </c>
      <c r="M22" s="76">
        <f>+M8+M15+M19</f>
        <v>0</v>
      </c>
      <c r="N22" s="74">
        <f>+N8+N17+N19</f>
        <v>172979.98</v>
      </c>
      <c r="O22" s="75">
        <f t="shared" si="1"/>
        <v>15189443.36</v>
      </c>
    </row>
    <row r="23" spans="1:15" ht="15">
      <c r="A23" s="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sheetProtection/>
  <mergeCells count="5">
    <mergeCell ref="A2:O2"/>
    <mergeCell ref="A3:O3"/>
    <mergeCell ref="B5:E5"/>
    <mergeCell ref="F5:J5"/>
    <mergeCell ref="K5:O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4">
      <selection activeCell="G35" sqref="G35"/>
    </sheetView>
  </sheetViews>
  <sheetFormatPr defaultColWidth="11.421875" defaultRowHeight="15"/>
  <cols>
    <col min="1" max="1" width="29.140625" style="0" customWidth="1"/>
    <col min="3" max="3" width="12.140625" style="0" customWidth="1"/>
    <col min="12" max="12" width="12.421875" style="0" customWidth="1"/>
    <col min="14" max="14" width="12.28125" style="0" customWidth="1"/>
  </cols>
  <sheetData>
    <row r="2" spans="1:16" ht="15.7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1.75" customHeight="1" thickBot="1">
      <c r="A5" s="5"/>
      <c r="B5" s="6" t="s">
        <v>3</v>
      </c>
      <c r="C5" s="7"/>
      <c r="D5" s="7"/>
      <c r="E5" s="8"/>
      <c r="F5" s="6" t="s">
        <v>4</v>
      </c>
      <c r="G5" s="7"/>
      <c r="H5" s="7"/>
      <c r="I5" s="7"/>
      <c r="J5" s="7"/>
      <c r="K5" s="6" t="s">
        <v>5</v>
      </c>
      <c r="L5" s="7"/>
      <c r="M5" s="7"/>
      <c r="N5" s="7"/>
      <c r="O5" s="7"/>
      <c r="P5" s="78"/>
    </row>
    <row r="6" spans="1:15" ht="21.75" customHeight="1">
      <c r="A6" s="9" t="s">
        <v>6</v>
      </c>
      <c r="B6" s="10" t="s">
        <v>7</v>
      </c>
      <c r="C6" s="10" t="s">
        <v>8</v>
      </c>
      <c r="D6" s="11" t="s">
        <v>37</v>
      </c>
      <c r="E6" s="9" t="s">
        <v>10</v>
      </c>
      <c r="F6" s="10" t="s">
        <v>7</v>
      </c>
      <c r="G6" s="13" t="s">
        <v>11</v>
      </c>
      <c r="H6" s="13" t="s">
        <v>38</v>
      </c>
      <c r="I6" s="12" t="s">
        <v>8</v>
      </c>
      <c r="J6" s="79" t="s">
        <v>10</v>
      </c>
      <c r="K6" s="80" t="s">
        <v>7</v>
      </c>
      <c r="L6" s="13" t="s">
        <v>11</v>
      </c>
      <c r="M6" s="10" t="s">
        <v>37</v>
      </c>
      <c r="N6" s="12" t="s">
        <v>8</v>
      </c>
      <c r="O6" s="9" t="s">
        <v>10</v>
      </c>
    </row>
    <row r="7" spans="1:15" ht="21.75" customHeight="1" thickBot="1">
      <c r="A7" s="14" t="s">
        <v>13</v>
      </c>
      <c r="B7" s="15" t="s">
        <v>14</v>
      </c>
      <c r="C7" s="15" t="s">
        <v>15</v>
      </c>
      <c r="D7" s="16" t="s">
        <v>39</v>
      </c>
      <c r="E7" s="14" t="s">
        <v>17</v>
      </c>
      <c r="F7" s="15" t="s">
        <v>14</v>
      </c>
      <c r="G7" s="17" t="s">
        <v>18</v>
      </c>
      <c r="H7" s="17" t="s">
        <v>39</v>
      </c>
      <c r="I7" s="15" t="s">
        <v>15</v>
      </c>
      <c r="J7" s="14" t="s">
        <v>17</v>
      </c>
      <c r="K7" s="81" t="s">
        <v>14</v>
      </c>
      <c r="L7" s="17" t="s">
        <v>18</v>
      </c>
      <c r="M7" s="15" t="s">
        <v>39</v>
      </c>
      <c r="N7" s="15" t="s">
        <v>15</v>
      </c>
      <c r="O7" s="14" t="s">
        <v>17</v>
      </c>
    </row>
    <row r="8" spans="1:15" ht="21.75" customHeight="1">
      <c r="A8" s="18" t="s">
        <v>40</v>
      </c>
      <c r="B8" s="19">
        <f>B9+B10+B11</f>
        <v>12908597</v>
      </c>
      <c r="C8" s="82">
        <f>C9+C10+C11</f>
        <v>0</v>
      </c>
      <c r="D8" s="25">
        <f>D9+D10+D11</f>
        <v>0</v>
      </c>
      <c r="E8" s="22">
        <f>B8+C8+D8</f>
        <v>12908597</v>
      </c>
      <c r="F8" s="19">
        <f>F9+F10+F11</f>
        <v>14863394</v>
      </c>
      <c r="G8" s="82">
        <f>G9+G10+G11</f>
        <v>0</v>
      </c>
      <c r="H8" s="82">
        <f>H9+H10+H11</f>
        <v>0</v>
      </c>
      <c r="I8" s="25">
        <f>I9+I10+I11</f>
        <v>0</v>
      </c>
      <c r="J8" s="22">
        <f>F8+G8+H8+I8</f>
        <v>14863394</v>
      </c>
      <c r="K8" s="25">
        <f>K9+K10+K11</f>
        <v>13465561.120000001</v>
      </c>
      <c r="L8" s="83">
        <f>L9+L10+L11</f>
        <v>0</v>
      </c>
      <c r="M8" s="83">
        <f>M9+M10+M11</f>
        <v>0</v>
      </c>
      <c r="N8" s="84">
        <f>N9+N10+N11</f>
        <v>0</v>
      </c>
      <c r="O8" s="22">
        <f>K8+L8+M8+N8</f>
        <v>13465561.120000001</v>
      </c>
    </row>
    <row r="9" spans="1:15" ht="21.75" customHeight="1">
      <c r="A9" s="26" t="s">
        <v>41</v>
      </c>
      <c r="B9" s="27">
        <v>3065600</v>
      </c>
      <c r="C9" s="32"/>
      <c r="D9" s="33"/>
      <c r="E9" s="30">
        <f aca="true" t="shared" si="0" ref="E9:E20">B9+C9+D9</f>
        <v>3065600</v>
      </c>
      <c r="F9" s="27">
        <v>3065600</v>
      </c>
      <c r="G9" s="85"/>
      <c r="H9" s="85"/>
      <c r="I9" s="86"/>
      <c r="J9" s="30">
        <f aca="true" t="shared" si="1" ref="J9:J22">F9+G9+H9+I9</f>
        <v>3065600</v>
      </c>
      <c r="K9" s="31">
        <v>3478585.62</v>
      </c>
      <c r="L9" s="32"/>
      <c r="M9" s="32"/>
      <c r="N9" s="33"/>
      <c r="O9" s="30">
        <f aca="true" t="shared" si="2" ref="O9:O20">K9+L9+M9+N9</f>
        <v>3478585.62</v>
      </c>
    </row>
    <row r="10" spans="1:15" ht="21.75" customHeight="1">
      <c r="A10" s="26" t="s">
        <v>42</v>
      </c>
      <c r="B10" s="27">
        <v>7833097</v>
      </c>
      <c r="C10" s="32"/>
      <c r="D10" s="33"/>
      <c r="E10" s="30">
        <f t="shared" si="0"/>
        <v>7833097</v>
      </c>
      <c r="F10" s="27">
        <v>8063122</v>
      </c>
      <c r="G10" s="85"/>
      <c r="H10" s="85"/>
      <c r="I10" s="86"/>
      <c r="J10" s="30">
        <f t="shared" si="1"/>
        <v>8063122</v>
      </c>
      <c r="K10" s="31">
        <v>6244668.09</v>
      </c>
      <c r="L10" s="32"/>
      <c r="M10" s="32"/>
      <c r="N10" s="33"/>
      <c r="O10" s="30">
        <f t="shared" si="2"/>
        <v>6244668.09</v>
      </c>
    </row>
    <row r="11" spans="1:15" ht="21.75" customHeight="1">
      <c r="A11" s="26" t="s">
        <v>43</v>
      </c>
      <c r="B11" s="27">
        <v>2009900</v>
      </c>
      <c r="C11" s="32"/>
      <c r="D11" s="33"/>
      <c r="E11" s="30">
        <f t="shared" si="0"/>
        <v>2009900</v>
      </c>
      <c r="F11" s="27">
        <v>3734672</v>
      </c>
      <c r="G11" s="85"/>
      <c r="H11" s="85"/>
      <c r="I11" s="86"/>
      <c r="J11" s="30">
        <f t="shared" si="1"/>
        <v>3734672</v>
      </c>
      <c r="K11" s="31">
        <v>3742307.41</v>
      </c>
      <c r="L11" s="32"/>
      <c r="M11" s="32"/>
      <c r="N11" s="33"/>
      <c r="O11" s="30">
        <f t="shared" si="2"/>
        <v>3742307.41</v>
      </c>
    </row>
    <row r="12" spans="1:15" ht="21.75" customHeight="1">
      <c r="A12" s="18" t="s">
        <v>44</v>
      </c>
      <c r="B12" s="19">
        <f>B13+B14</f>
        <v>0</v>
      </c>
      <c r="C12" s="24">
        <f>C13+C14</f>
        <v>0</v>
      </c>
      <c r="D12" s="25">
        <f>D13+D14</f>
        <v>7144</v>
      </c>
      <c r="E12" s="22">
        <f t="shared" si="0"/>
        <v>7144</v>
      </c>
      <c r="F12" s="23">
        <f>F13+F14</f>
        <v>0</v>
      </c>
      <c r="G12" s="24">
        <f>G13+G14</f>
        <v>0</v>
      </c>
      <c r="H12" s="24">
        <f>H13+H14</f>
        <v>7144</v>
      </c>
      <c r="I12" s="23">
        <f>I13+I14</f>
        <v>179413</v>
      </c>
      <c r="J12" s="22">
        <f t="shared" si="1"/>
        <v>186557</v>
      </c>
      <c r="K12" s="25">
        <f>K13+K14</f>
        <v>0</v>
      </c>
      <c r="L12" s="24">
        <f>L13+L14</f>
        <v>0</v>
      </c>
      <c r="M12" s="24">
        <f>M13+M14</f>
        <v>10062.48</v>
      </c>
      <c r="N12" s="25">
        <f>N13+N14</f>
        <v>376149.17</v>
      </c>
      <c r="O12" s="22">
        <f t="shared" si="2"/>
        <v>386211.64999999997</v>
      </c>
    </row>
    <row r="13" spans="1:15" ht="21.75" customHeight="1">
      <c r="A13" s="26" t="s">
        <v>45</v>
      </c>
      <c r="B13" s="27"/>
      <c r="C13" s="32"/>
      <c r="D13" s="33">
        <v>7144</v>
      </c>
      <c r="E13" s="30">
        <f t="shared" si="0"/>
        <v>7144</v>
      </c>
      <c r="F13" s="87"/>
      <c r="G13" s="88"/>
      <c r="H13" s="88">
        <v>7144</v>
      </c>
      <c r="I13" s="89">
        <v>179413</v>
      </c>
      <c r="J13" s="30">
        <f t="shared" si="1"/>
        <v>186557</v>
      </c>
      <c r="K13" s="31"/>
      <c r="L13" s="32"/>
      <c r="M13" s="32">
        <v>10062.48</v>
      </c>
      <c r="N13" s="33">
        <v>176866.81</v>
      </c>
      <c r="O13" s="30">
        <f t="shared" si="2"/>
        <v>186929.29</v>
      </c>
    </row>
    <row r="14" spans="1:15" ht="21.75" customHeight="1">
      <c r="A14" s="26" t="s">
        <v>46</v>
      </c>
      <c r="B14" s="27"/>
      <c r="C14" s="32"/>
      <c r="D14" s="33"/>
      <c r="E14" s="30">
        <f t="shared" si="0"/>
        <v>0</v>
      </c>
      <c r="F14" s="87"/>
      <c r="G14" s="88"/>
      <c r="H14" s="88"/>
      <c r="I14" s="89"/>
      <c r="J14" s="30">
        <f t="shared" si="1"/>
        <v>0</v>
      </c>
      <c r="K14" s="31"/>
      <c r="L14" s="32"/>
      <c r="M14" s="32"/>
      <c r="N14" s="33">
        <v>199282.36</v>
      </c>
      <c r="O14" s="30">
        <f t="shared" si="2"/>
        <v>199282.36</v>
      </c>
    </row>
    <row r="15" spans="1:15" ht="21.75" customHeight="1">
      <c r="A15" s="18" t="s">
        <v>47</v>
      </c>
      <c r="B15" s="19">
        <f>B16+B17+B18+B20</f>
        <v>121200</v>
      </c>
      <c r="C15" s="24">
        <f>C16+C17+C18+C20</f>
        <v>0</v>
      </c>
      <c r="D15" s="25">
        <f>D16+D17+D18+D20</f>
        <v>0</v>
      </c>
      <c r="E15" s="22">
        <f t="shared" si="0"/>
        <v>121200</v>
      </c>
      <c r="F15" s="25">
        <f>F16+F17+F18</f>
        <v>121200</v>
      </c>
      <c r="G15" s="24">
        <f>G16+G17+G18</f>
        <v>0</v>
      </c>
      <c r="H15" s="24">
        <f>H16+H17+H18</f>
        <v>0</v>
      </c>
      <c r="I15" s="25">
        <f>I16+I17+I18</f>
        <v>0</v>
      </c>
      <c r="J15" s="22">
        <f t="shared" si="1"/>
        <v>121200</v>
      </c>
      <c r="K15" s="25">
        <f>K16+K17+K18</f>
        <v>194720.75</v>
      </c>
      <c r="L15" s="24">
        <f>L16+L17+L18</f>
        <v>0</v>
      </c>
      <c r="M15" s="24">
        <f>M16+M17+M18</f>
        <v>135</v>
      </c>
      <c r="N15" s="25">
        <f>N16+N17+N18</f>
        <v>-3101.37</v>
      </c>
      <c r="O15" s="22">
        <f t="shared" si="2"/>
        <v>191754.38</v>
      </c>
    </row>
    <row r="16" spans="1:15" ht="21.75" customHeight="1">
      <c r="A16" s="26" t="s">
        <v>48</v>
      </c>
      <c r="B16" s="27"/>
      <c r="C16" s="32"/>
      <c r="D16" s="33"/>
      <c r="E16" s="30">
        <f t="shared" si="0"/>
        <v>0</v>
      </c>
      <c r="F16" s="31"/>
      <c r="G16" s="85"/>
      <c r="H16" s="85"/>
      <c r="I16" s="86"/>
      <c r="J16" s="30">
        <f t="shared" si="1"/>
        <v>0</v>
      </c>
      <c r="K16" s="31">
        <v>44313.7</v>
      </c>
      <c r="L16" s="32"/>
      <c r="M16" s="32">
        <v>135</v>
      </c>
      <c r="N16" s="33">
        <v>-3101.37</v>
      </c>
      <c r="O16" s="30">
        <f t="shared" si="2"/>
        <v>41347.329999999994</v>
      </c>
    </row>
    <row r="17" spans="1:15" ht="21.75" customHeight="1">
      <c r="A17" s="26" t="s">
        <v>49</v>
      </c>
      <c r="B17" s="27"/>
      <c r="C17" s="32"/>
      <c r="D17" s="33"/>
      <c r="E17" s="30">
        <f t="shared" si="0"/>
        <v>0</v>
      </c>
      <c r="F17" s="31"/>
      <c r="G17" s="85"/>
      <c r="H17" s="85"/>
      <c r="I17" s="86"/>
      <c r="J17" s="30">
        <f t="shared" si="1"/>
        <v>0</v>
      </c>
      <c r="K17" s="31">
        <v>14231.31</v>
      </c>
      <c r="L17" s="32"/>
      <c r="M17" s="32"/>
      <c r="N17" s="33"/>
      <c r="O17" s="30">
        <f t="shared" si="2"/>
        <v>14231.31</v>
      </c>
    </row>
    <row r="18" spans="1:15" ht="21.75" customHeight="1">
      <c r="A18" s="26" t="s">
        <v>50</v>
      </c>
      <c r="B18" s="27">
        <v>121200</v>
      </c>
      <c r="C18" s="32"/>
      <c r="D18" s="33"/>
      <c r="E18" s="30">
        <f t="shared" si="0"/>
        <v>121200</v>
      </c>
      <c r="F18" s="31">
        <v>121200</v>
      </c>
      <c r="G18" s="85"/>
      <c r="H18" s="85"/>
      <c r="I18" s="86"/>
      <c r="J18" s="30">
        <f t="shared" si="1"/>
        <v>121200</v>
      </c>
      <c r="K18" s="31">
        <v>136175.74</v>
      </c>
      <c r="L18" s="32"/>
      <c r="M18" s="32"/>
      <c r="N18" s="33"/>
      <c r="O18" s="30">
        <f t="shared" si="2"/>
        <v>136175.74</v>
      </c>
    </row>
    <row r="19" spans="1:15" ht="21.75" customHeight="1">
      <c r="A19" s="18"/>
      <c r="B19" s="19"/>
      <c r="C19" s="24"/>
      <c r="D19" s="90"/>
      <c r="E19" s="22"/>
      <c r="F19" s="19"/>
      <c r="G19" s="91"/>
      <c r="H19" s="91"/>
      <c r="I19" s="92"/>
      <c r="J19" s="22"/>
      <c r="K19" s="31"/>
      <c r="L19" s="32"/>
      <c r="M19" s="32"/>
      <c r="N19" s="90"/>
      <c r="O19" s="22"/>
    </row>
    <row r="20" spans="1:15" ht="21.75" customHeight="1">
      <c r="A20" s="26" t="s">
        <v>51</v>
      </c>
      <c r="B20" s="19">
        <v>0</v>
      </c>
      <c r="C20" s="24">
        <v>0</v>
      </c>
      <c r="D20" s="25">
        <v>0</v>
      </c>
      <c r="E20" s="22">
        <f t="shared" si="0"/>
        <v>0</v>
      </c>
      <c r="F20" s="19">
        <v>1843438</v>
      </c>
      <c r="G20" s="24">
        <v>0</v>
      </c>
      <c r="H20" s="24">
        <v>35726</v>
      </c>
      <c r="I20" s="25">
        <v>434569</v>
      </c>
      <c r="J20" s="22">
        <f t="shared" si="1"/>
        <v>2313733</v>
      </c>
      <c r="K20" s="25">
        <v>3313762.15</v>
      </c>
      <c r="L20" s="24">
        <v>0</v>
      </c>
      <c r="M20" s="24">
        <v>36492.14</v>
      </c>
      <c r="N20" s="90">
        <v>492106.15</v>
      </c>
      <c r="O20" s="22">
        <f t="shared" si="2"/>
        <v>3842360.44</v>
      </c>
    </row>
    <row r="21" spans="1:15" ht="21.75" customHeight="1" thickBot="1">
      <c r="A21" s="93"/>
      <c r="B21" s="25"/>
      <c r="C21" s="20"/>
      <c r="D21" s="21"/>
      <c r="E21" s="94"/>
      <c r="F21" s="25"/>
      <c r="G21" s="91"/>
      <c r="H21" s="95"/>
      <c r="I21" s="96"/>
      <c r="J21" s="22"/>
      <c r="K21" s="84"/>
      <c r="L21" s="24"/>
      <c r="M21" s="24"/>
      <c r="N21" s="90"/>
      <c r="O21" s="22"/>
    </row>
    <row r="22" spans="1:15" ht="21.75" customHeight="1" thickBot="1">
      <c r="A22" s="14" t="s">
        <v>34</v>
      </c>
      <c r="B22" s="35">
        <f aca="true" t="shared" si="3" ref="B22:I22">B20+B15+B12+B8</f>
        <v>13029797</v>
      </c>
      <c r="C22" s="38">
        <f t="shared" si="3"/>
        <v>0</v>
      </c>
      <c r="D22" s="39">
        <f t="shared" si="3"/>
        <v>7144</v>
      </c>
      <c r="E22" s="35">
        <f t="shared" si="3"/>
        <v>13036941</v>
      </c>
      <c r="F22" s="35">
        <f t="shared" si="3"/>
        <v>16828032</v>
      </c>
      <c r="G22" s="38">
        <f t="shared" si="3"/>
        <v>0</v>
      </c>
      <c r="H22" s="38">
        <f t="shared" si="3"/>
        <v>42870</v>
      </c>
      <c r="I22" s="39">
        <f t="shared" si="3"/>
        <v>613982</v>
      </c>
      <c r="J22" s="37">
        <f t="shared" si="1"/>
        <v>17484884</v>
      </c>
      <c r="K22" s="97">
        <f>K20+K15+K12+K8</f>
        <v>16974044.02</v>
      </c>
      <c r="L22" s="98">
        <f>L20+L15+L12+L8</f>
        <v>0</v>
      </c>
      <c r="M22" s="98">
        <f>M20+M15+M12+M8</f>
        <v>46689.619999999995</v>
      </c>
      <c r="N22" s="99">
        <f>N20+N15+N12+N8</f>
        <v>865153.95</v>
      </c>
      <c r="O22" s="37">
        <f>O8+O12+O15+O20</f>
        <v>17885887.590000004</v>
      </c>
    </row>
    <row r="23" spans="1:16" ht="15">
      <c r="A23" s="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sheetProtection/>
  <mergeCells count="5">
    <mergeCell ref="A2:P2"/>
    <mergeCell ref="A3:P3"/>
    <mergeCell ref="B5:E5"/>
    <mergeCell ref="F5:J5"/>
    <mergeCell ref="K5:O5"/>
  </mergeCells>
  <printOptions/>
  <pageMargins left="0.7" right="0.7" top="0.75" bottom="0.75" header="0.3" footer="0.3"/>
  <pageSetup horizontalDpi="600" verticalDpi="600" orientation="landscape" paperSize="9" scale="6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F34" sqref="F34"/>
    </sheetView>
  </sheetViews>
  <sheetFormatPr defaultColWidth="11.421875" defaultRowHeight="15"/>
  <cols>
    <col min="1" max="1" width="30.00390625" style="0" customWidth="1"/>
    <col min="12" max="12" width="12.00390625" style="0" customWidth="1"/>
  </cols>
  <sheetData>
    <row r="2" spans="1:13" ht="15.7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customHeight="1" thickBot="1">
      <c r="A5" s="5"/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8"/>
    </row>
    <row r="6" spans="1:13" ht="18" customHeight="1">
      <c r="A6" s="9" t="s">
        <v>6</v>
      </c>
      <c r="B6" s="10" t="s">
        <v>7</v>
      </c>
      <c r="C6" s="10" t="s">
        <v>8</v>
      </c>
      <c r="D6" s="11" t="s">
        <v>37</v>
      </c>
      <c r="E6" s="9" t="s">
        <v>10</v>
      </c>
      <c r="F6" s="10" t="s">
        <v>7</v>
      </c>
      <c r="G6" s="10" t="s">
        <v>38</v>
      </c>
      <c r="H6" s="12" t="s">
        <v>8</v>
      </c>
      <c r="I6" s="79" t="s">
        <v>10</v>
      </c>
      <c r="J6" s="100" t="s">
        <v>7</v>
      </c>
      <c r="K6" s="10" t="s">
        <v>37</v>
      </c>
      <c r="L6" s="12" t="s">
        <v>8</v>
      </c>
      <c r="M6" s="9" t="s">
        <v>10</v>
      </c>
    </row>
    <row r="7" spans="1:13" ht="18" customHeight="1" thickBot="1">
      <c r="A7" s="14" t="s">
        <v>13</v>
      </c>
      <c r="B7" s="15" t="s">
        <v>14</v>
      </c>
      <c r="C7" s="15" t="s">
        <v>15</v>
      </c>
      <c r="D7" s="16" t="s">
        <v>39</v>
      </c>
      <c r="E7" s="14" t="s">
        <v>17</v>
      </c>
      <c r="F7" s="15" t="s">
        <v>14</v>
      </c>
      <c r="G7" s="15" t="s">
        <v>39</v>
      </c>
      <c r="H7" s="15" t="s">
        <v>15</v>
      </c>
      <c r="I7" s="14" t="s">
        <v>17</v>
      </c>
      <c r="J7" s="101" t="s">
        <v>14</v>
      </c>
      <c r="K7" s="15" t="s">
        <v>53</v>
      </c>
      <c r="L7" s="15" t="s">
        <v>15</v>
      </c>
      <c r="M7" s="14" t="s">
        <v>17</v>
      </c>
    </row>
    <row r="8" spans="1:13" ht="18" customHeight="1">
      <c r="A8" s="18" t="s">
        <v>40</v>
      </c>
      <c r="B8" s="19">
        <f>B9+B10+B11</f>
        <v>13248826</v>
      </c>
      <c r="C8" s="82">
        <f>C9+C10+C11</f>
        <v>0</v>
      </c>
      <c r="D8" s="25">
        <f>D9+D10+D11</f>
        <v>0</v>
      </c>
      <c r="E8" s="102">
        <f>B8+C8+D8</f>
        <v>13248826</v>
      </c>
      <c r="F8" s="23">
        <f>F9+F10+F11</f>
        <v>16937765</v>
      </c>
      <c r="G8" s="82">
        <f>G9+G10+G11</f>
        <v>0</v>
      </c>
      <c r="H8" s="103">
        <f>H9+H10+H11</f>
        <v>0</v>
      </c>
      <c r="I8" s="22">
        <f>F8+G8+H8</f>
        <v>16937765</v>
      </c>
      <c r="J8" s="104">
        <f>J9+J10+J11</f>
        <v>16028379.379999999</v>
      </c>
      <c r="K8" s="104">
        <f>K9+K10+K11</f>
        <v>0</v>
      </c>
      <c r="L8" s="104">
        <f>L9+L10+L11</f>
        <v>0</v>
      </c>
      <c r="M8" s="22">
        <f>J8+K8+L8</f>
        <v>16028379.379999999</v>
      </c>
    </row>
    <row r="9" spans="1:13" ht="18" customHeight="1">
      <c r="A9" s="26" t="s">
        <v>41</v>
      </c>
      <c r="B9" s="27">
        <v>3667054</v>
      </c>
      <c r="C9" s="32"/>
      <c r="D9" s="33"/>
      <c r="E9" s="30">
        <f aca="true" t="shared" si="0" ref="E9:E23">B9+C9+D9</f>
        <v>3667054</v>
      </c>
      <c r="F9" s="31">
        <v>3667054</v>
      </c>
      <c r="G9" s="32"/>
      <c r="H9" s="29"/>
      <c r="I9" s="30">
        <f aca="true" t="shared" si="1" ref="I9:I23">F9+G9+H9</f>
        <v>3667054</v>
      </c>
      <c r="J9" s="105">
        <v>3548138.91</v>
      </c>
      <c r="K9" s="28"/>
      <c r="L9" s="29"/>
      <c r="M9" s="30">
        <f aca="true" t="shared" si="2" ref="M9:M23">J9+K9+L9</f>
        <v>3548138.91</v>
      </c>
    </row>
    <row r="10" spans="1:13" ht="18" customHeight="1">
      <c r="A10" s="26" t="s">
        <v>42</v>
      </c>
      <c r="B10" s="27">
        <v>7555503</v>
      </c>
      <c r="C10" s="32"/>
      <c r="D10" s="33"/>
      <c r="E10" s="30">
        <f t="shared" si="0"/>
        <v>7555503</v>
      </c>
      <c r="F10" s="31">
        <v>7666068</v>
      </c>
      <c r="G10" s="32"/>
      <c r="H10" s="29"/>
      <c r="I10" s="30">
        <f t="shared" si="1"/>
        <v>7666068</v>
      </c>
      <c r="J10" s="105">
        <v>6817623.79</v>
      </c>
      <c r="K10" s="28"/>
      <c r="L10" s="29"/>
      <c r="M10" s="30">
        <f t="shared" si="2"/>
        <v>6817623.79</v>
      </c>
    </row>
    <row r="11" spans="1:13" ht="18" customHeight="1">
      <c r="A11" s="26" t="s">
        <v>43</v>
      </c>
      <c r="B11" s="27">
        <v>2026269</v>
      </c>
      <c r="C11" s="32"/>
      <c r="D11" s="33"/>
      <c r="E11" s="30">
        <f t="shared" si="0"/>
        <v>2026269</v>
      </c>
      <c r="F11" s="31">
        <v>5604643</v>
      </c>
      <c r="G11" s="32"/>
      <c r="H11" s="29"/>
      <c r="I11" s="30">
        <f t="shared" si="1"/>
        <v>5604643</v>
      </c>
      <c r="J11" s="105">
        <v>5662616.68</v>
      </c>
      <c r="K11" s="28"/>
      <c r="L11" s="29"/>
      <c r="M11" s="30">
        <f t="shared" si="2"/>
        <v>5662616.68</v>
      </c>
    </row>
    <row r="12" spans="1:13" ht="18" customHeight="1">
      <c r="A12" s="18" t="s">
        <v>44</v>
      </c>
      <c r="B12" s="19">
        <f>B13+B14</f>
        <v>0</v>
      </c>
      <c r="C12" s="24">
        <f>C13+C14</f>
        <v>0</v>
      </c>
      <c r="D12" s="25">
        <f>D13+D14</f>
        <v>11998</v>
      </c>
      <c r="E12" s="22">
        <f t="shared" si="0"/>
        <v>11998</v>
      </c>
      <c r="F12" s="25">
        <f>F13+F14</f>
        <v>0</v>
      </c>
      <c r="G12" s="24">
        <f>G13+G14</f>
        <v>11998</v>
      </c>
      <c r="H12" s="21">
        <f>H13+H14</f>
        <v>0</v>
      </c>
      <c r="I12" s="22">
        <f t="shared" si="1"/>
        <v>11998</v>
      </c>
      <c r="J12" s="104">
        <f>J13+J14</f>
        <v>0</v>
      </c>
      <c r="K12" s="104">
        <f>K13+K14</f>
        <v>9539.86</v>
      </c>
      <c r="L12" s="104">
        <f>L13+L14</f>
        <v>87403.66</v>
      </c>
      <c r="M12" s="22">
        <f t="shared" si="2"/>
        <v>96943.52</v>
      </c>
    </row>
    <row r="13" spans="1:13" ht="18" customHeight="1">
      <c r="A13" s="26" t="s">
        <v>45</v>
      </c>
      <c r="B13" s="27"/>
      <c r="C13" s="32"/>
      <c r="D13" s="33">
        <v>11998</v>
      </c>
      <c r="E13" s="30">
        <f t="shared" si="0"/>
        <v>11998</v>
      </c>
      <c r="F13" s="31"/>
      <c r="G13" s="32">
        <v>11998</v>
      </c>
      <c r="H13" s="29"/>
      <c r="I13" s="30">
        <f t="shared" si="1"/>
        <v>11998</v>
      </c>
      <c r="J13" s="105"/>
      <c r="K13" s="28">
        <v>9539.86</v>
      </c>
      <c r="L13" s="29">
        <v>4262.3</v>
      </c>
      <c r="M13" s="30">
        <f t="shared" si="2"/>
        <v>13802.16</v>
      </c>
    </row>
    <row r="14" spans="1:13" ht="18" customHeight="1">
      <c r="A14" s="26" t="s">
        <v>46</v>
      </c>
      <c r="B14" s="27"/>
      <c r="C14" s="32"/>
      <c r="D14" s="33"/>
      <c r="E14" s="30">
        <f t="shared" si="0"/>
        <v>0</v>
      </c>
      <c r="F14" s="31"/>
      <c r="G14" s="32"/>
      <c r="H14" s="29"/>
      <c r="I14" s="30">
        <f t="shared" si="1"/>
        <v>0</v>
      </c>
      <c r="J14" s="105"/>
      <c r="K14" s="28"/>
      <c r="L14" s="29">
        <v>83141.36</v>
      </c>
      <c r="M14" s="30">
        <f t="shared" si="2"/>
        <v>83141.36</v>
      </c>
    </row>
    <row r="15" spans="1:13" ht="18" customHeight="1">
      <c r="A15" s="18" t="s">
        <v>47</v>
      </c>
      <c r="B15" s="19">
        <f>B16+B17+B18</f>
        <v>152514</v>
      </c>
      <c r="C15" s="24">
        <f>C16+C17+C18</f>
        <v>0</v>
      </c>
      <c r="D15" s="25">
        <f>D16+D17+D18</f>
        <v>0</v>
      </c>
      <c r="E15" s="22">
        <f t="shared" si="0"/>
        <v>152514</v>
      </c>
      <c r="F15" s="25">
        <f>F16+F17+F18</f>
        <v>152514</v>
      </c>
      <c r="G15" s="24">
        <f>G16+G17+G18</f>
        <v>0</v>
      </c>
      <c r="H15" s="21">
        <f>H16+H17+H18</f>
        <v>0</v>
      </c>
      <c r="I15" s="22">
        <f t="shared" si="1"/>
        <v>152514</v>
      </c>
      <c r="J15" s="104">
        <f>J16+J17+J18</f>
        <v>1010675.8900000001</v>
      </c>
      <c r="K15" s="104">
        <f>K16+K17+K18</f>
        <v>17.02</v>
      </c>
      <c r="L15" s="104">
        <f>L16+L17+L18</f>
        <v>0</v>
      </c>
      <c r="M15" s="22">
        <f t="shared" si="2"/>
        <v>1010692.9100000001</v>
      </c>
    </row>
    <row r="16" spans="1:13" ht="18" customHeight="1">
      <c r="A16" s="26" t="s">
        <v>48</v>
      </c>
      <c r="B16" s="27"/>
      <c r="C16" s="32"/>
      <c r="D16" s="33"/>
      <c r="E16" s="30">
        <f t="shared" si="0"/>
        <v>0</v>
      </c>
      <c r="F16" s="31"/>
      <c r="G16" s="32"/>
      <c r="H16" s="29"/>
      <c r="I16" s="30">
        <f t="shared" si="1"/>
        <v>0</v>
      </c>
      <c r="J16" s="105">
        <v>869720.41</v>
      </c>
      <c r="K16" s="28">
        <v>17.02</v>
      </c>
      <c r="L16" s="29"/>
      <c r="M16" s="30">
        <f t="shared" si="2"/>
        <v>869737.43</v>
      </c>
    </row>
    <row r="17" spans="1:13" ht="18" customHeight="1">
      <c r="A17" s="26" t="s">
        <v>49</v>
      </c>
      <c r="B17" s="19"/>
      <c r="C17" s="24"/>
      <c r="D17" s="25"/>
      <c r="E17" s="30">
        <f t="shared" si="0"/>
        <v>0</v>
      </c>
      <c r="F17" s="23"/>
      <c r="G17" s="24"/>
      <c r="H17" s="21"/>
      <c r="I17" s="30">
        <f t="shared" si="1"/>
        <v>0</v>
      </c>
      <c r="J17" s="105">
        <v>61453.16</v>
      </c>
      <c r="K17" s="32"/>
      <c r="L17" s="32"/>
      <c r="M17" s="30">
        <f t="shared" si="2"/>
        <v>61453.16</v>
      </c>
    </row>
    <row r="18" spans="1:13" ht="18" customHeight="1">
      <c r="A18" s="26" t="s">
        <v>50</v>
      </c>
      <c r="B18" s="27">
        <v>152514</v>
      </c>
      <c r="C18" s="32"/>
      <c r="D18" s="33"/>
      <c r="E18" s="30">
        <f t="shared" si="0"/>
        <v>152514</v>
      </c>
      <c r="F18" s="31">
        <v>152514</v>
      </c>
      <c r="G18" s="32"/>
      <c r="H18" s="29"/>
      <c r="I18" s="30">
        <f t="shared" si="1"/>
        <v>152514</v>
      </c>
      <c r="J18" s="105">
        <v>79502.32</v>
      </c>
      <c r="K18" s="28"/>
      <c r="L18" s="29"/>
      <c r="M18" s="30">
        <f t="shared" si="2"/>
        <v>79502.32</v>
      </c>
    </row>
    <row r="19" spans="1:13" ht="18" customHeight="1">
      <c r="A19" s="18" t="s">
        <v>54</v>
      </c>
      <c r="B19" s="19">
        <f>B20+B21</f>
        <v>0</v>
      </c>
      <c r="C19" s="24">
        <f>C20+C21</f>
        <v>0</v>
      </c>
      <c r="D19" s="25">
        <f>D20+D21</f>
        <v>0</v>
      </c>
      <c r="E19" s="22">
        <v>0</v>
      </c>
      <c r="F19" s="25">
        <f>F21</f>
        <v>132462</v>
      </c>
      <c r="G19" s="24">
        <f>G21</f>
        <v>0</v>
      </c>
      <c r="H19" s="21">
        <f>H21</f>
        <v>0</v>
      </c>
      <c r="I19" s="22">
        <f t="shared" si="1"/>
        <v>132462</v>
      </c>
      <c r="J19" s="104">
        <f>J20+J21</f>
        <v>381844.85</v>
      </c>
      <c r="K19" s="104">
        <f>K20+K21</f>
        <v>0</v>
      </c>
      <c r="L19" s="104">
        <f>L20+L21</f>
        <v>0</v>
      </c>
      <c r="M19" s="22">
        <f t="shared" si="2"/>
        <v>381844.85</v>
      </c>
    </row>
    <row r="20" spans="1:13" ht="18" customHeight="1">
      <c r="A20" s="26" t="s">
        <v>55</v>
      </c>
      <c r="B20" s="19"/>
      <c r="C20" s="24"/>
      <c r="D20" s="25"/>
      <c r="E20" s="22"/>
      <c r="F20" s="25"/>
      <c r="G20" s="24"/>
      <c r="H20" s="21"/>
      <c r="I20" s="22"/>
      <c r="J20" s="105">
        <v>71060</v>
      </c>
      <c r="K20" s="28"/>
      <c r="L20" s="28"/>
      <c r="M20" s="30">
        <f t="shared" si="2"/>
        <v>71060</v>
      </c>
    </row>
    <row r="21" spans="1:13" ht="18" customHeight="1">
      <c r="A21" s="26" t="s">
        <v>56</v>
      </c>
      <c r="B21" s="19"/>
      <c r="C21" s="24"/>
      <c r="D21" s="25"/>
      <c r="E21" s="22"/>
      <c r="F21" s="31">
        <v>132462</v>
      </c>
      <c r="G21" s="32"/>
      <c r="H21" s="29"/>
      <c r="I21" s="30">
        <f t="shared" si="1"/>
        <v>132462</v>
      </c>
      <c r="J21" s="105">
        <v>310784.85</v>
      </c>
      <c r="K21" s="32"/>
      <c r="L21" s="32"/>
      <c r="M21" s="30">
        <f t="shared" si="2"/>
        <v>310784.85</v>
      </c>
    </row>
    <row r="22" spans="1:13" ht="18" customHeight="1">
      <c r="A22" s="26"/>
      <c r="B22" s="19"/>
      <c r="C22" s="24"/>
      <c r="D22" s="25"/>
      <c r="E22" s="22"/>
      <c r="F22" s="25"/>
      <c r="G22" s="24"/>
      <c r="H22" s="21"/>
      <c r="I22" s="22"/>
      <c r="J22" s="104"/>
      <c r="K22" s="20"/>
      <c r="L22" s="20"/>
      <c r="M22" s="22"/>
    </row>
    <row r="23" spans="1:13" ht="18" customHeight="1">
      <c r="A23" s="26" t="s">
        <v>51</v>
      </c>
      <c r="B23" s="19">
        <v>0</v>
      </c>
      <c r="C23" s="24">
        <v>0</v>
      </c>
      <c r="D23" s="25">
        <v>0</v>
      </c>
      <c r="E23" s="22">
        <f t="shared" si="0"/>
        <v>0</v>
      </c>
      <c r="F23" s="25">
        <v>794255</v>
      </c>
      <c r="G23" s="24">
        <v>3903</v>
      </c>
      <c r="H23" s="21">
        <v>52710</v>
      </c>
      <c r="I23" s="22">
        <f t="shared" si="1"/>
        <v>850868</v>
      </c>
      <c r="J23" s="104">
        <v>1140912.49</v>
      </c>
      <c r="K23" s="20">
        <v>15595.46</v>
      </c>
      <c r="L23" s="21">
        <v>381020.05</v>
      </c>
      <c r="M23" s="22">
        <f t="shared" si="2"/>
        <v>1537528</v>
      </c>
    </row>
    <row r="24" spans="1:13" ht="18" customHeight="1" thickBot="1">
      <c r="A24" s="26"/>
      <c r="B24" s="27"/>
      <c r="C24" s="32"/>
      <c r="D24" s="33"/>
      <c r="E24" s="22"/>
      <c r="F24" s="31"/>
      <c r="G24" s="32"/>
      <c r="H24" s="29"/>
      <c r="I24" s="30"/>
      <c r="J24" s="105"/>
      <c r="K24" s="28"/>
      <c r="L24" s="29"/>
      <c r="M24" s="22"/>
    </row>
    <row r="25" spans="1:13" ht="18" customHeight="1" thickBot="1">
      <c r="A25" s="34" t="s">
        <v>34</v>
      </c>
      <c r="B25" s="35">
        <f>B8+B12+B15+B23</f>
        <v>13401340</v>
      </c>
      <c r="C25" s="38">
        <f>C8+C12+C15+C23</f>
        <v>0</v>
      </c>
      <c r="D25" s="39">
        <f>D8+D12+D15+D23</f>
        <v>11998</v>
      </c>
      <c r="E25" s="37">
        <f>E8+E12+E15+E23</f>
        <v>13413338</v>
      </c>
      <c r="F25" s="39">
        <f>F8+F12+F15+F19+F23</f>
        <v>18016996</v>
      </c>
      <c r="G25" s="38">
        <f>G8+G12+G15+G19+G23</f>
        <v>15901</v>
      </c>
      <c r="H25" s="36">
        <f>H8+H12+H15+H19+H23</f>
        <v>52710</v>
      </c>
      <c r="I25" s="36">
        <f>I8+I12+I15+I19+I23</f>
        <v>18085607</v>
      </c>
      <c r="J25" s="106">
        <f>J23+J19+J15+J12+J8</f>
        <v>18561812.61</v>
      </c>
      <c r="K25" s="38">
        <f>K23+K19+K15+K12+K8</f>
        <v>25152.34</v>
      </c>
      <c r="L25" s="107">
        <f>L23+L19+L15+L12+L8</f>
        <v>468423.70999999996</v>
      </c>
      <c r="M25" s="37">
        <f>M23+M19+M15+M12+M8</f>
        <v>19055388.66</v>
      </c>
    </row>
    <row r="26" spans="1:13" ht="15">
      <c r="A26" s="4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5">
    <mergeCell ref="A2:M2"/>
    <mergeCell ref="A3:M3"/>
    <mergeCell ref="B5:E5"/>
    <mergeCell ref="F5:I5"/>
    <mergeCell ref="J5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2015-10-15T19:38:42Z</cp:lastPrinted>
  <dcterms:created xsi:type="dcterms:W3CDTF">2015-10-15T16:30:33Z</dcterms:created>
  <dcterms:modified xsi:type="dcterms:W3CDTF">2015-10-15T19:39:49Z</dcterms:modified>
  <cp:category/>
  <cp:version/>
  <cp:contentType/>
  <cp:contentStatus/>
</cp:coreProperties>
</file>